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показатели 2кв. 2018 год" sheetId="1" r:id="rId1"/>
  </sheets>
  <definedNames/>
  <calcPr fullCalcOnLoad="1"/>
</workbook>
</file>

<file path=xl/sharedStrings.xml><?xml version="1.0" encoding="utf-8"?>
<sst xmlns="http://schemas.openxmlformats.org/spreadsheetml/2006/main" count="235" uniqueCount="154">
  <si>
    <t xml:space="preserve">Основные показатели    </t>
  </si>
  <si>
    <t xml:space="preserve">социально-экономического развития </t>
  </si>
  <si>
    <t xml:space="preserve">   Уватского муниципального  района </t>
  </si>
  <si>
    <t xml:space="preserve">Январь-июнь 2018 года </t>
  </si>
  <si>
    <t>Код пок.</t>
  </si>
  <si>
    <t>Единица измерения</t>
  </si>
  <si>
    <t>Абсолютный показатель за январь-июнь 2018 года</t>
  </si>
  <si>
    <t xml:space="preserve">% к соотвествующему периоду 2017г. </t>
  </si>
  <si>
    <t>I. Демографические показатели</t>
  </si>
  <si>
    <t>Численность населения на начало года</t>
  </si>
  <si>
    <t>001</t>
  </si>
  <si>
    <t>человек</t>
  </si>
  <si>
    <t>Число родившихся</t>
  </si>
  <si>
    <t>Число умерших</t>
  </si>
  <si>
    <t>Естественный прирост, убыль (-)</t>
  </si>
  <si>
    <t xml:space="preserve">II. Промышленность    </t>
  </si>
  <si>
    <t>Объем отгруженных товаров собственного производства, выполненных работ и услуг собственными силами организаций без субъектов малого предпринимательства</t>
  </si>
  <si>
    <t>млн. руб.</t>
  </si>
  <si>
    <t xml:space="preserve"> в том числе:</t>
  </si>
  <si>
    <t xml:space="preserve">    добыча полезных ископаемых</t>
  </si>
  <si>
    <t xml:space="preserve">    обрабатывающие производства</t>
  </si>
  <si>
    <t>Обеспечение электрической энергией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</si>
  <si>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</si>
  <si>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009</t>
  </si>
  <si>
    <t>Производство основных видов промышленной  продукции в натуральном выражении:</t>
  </si>
  <si>
    <t>Деловая древесина</t>
  </si>
  <si>
    <t>010</t>
  </si>
  <si>
    <t xml:space="preserve">тыс.куб.м </t>
  </si>
  <si>
    <t>Пиломатериалы</t>
  </si>
  <si>
    <t>Асфальтобетон</t>
  </si>
  <si>
    <t>тыс.тонн</t>
  </si>
  <si>
    <t>Улов рыбы</t>
  </si>
  <si>
    <t>Товарная пищевая рыбная продукция (вкл. консервы)</t>
  </si>
  <si>
    <t xml:space="preserve">тонн  </t>
  </si>
  <si>
    <t xml:space="preserve">Кондитерские изделия                              </t>
  </si>
  <si>
    <t xml:space="preserve">Хлеб и хлебобулочные изделия                      </t>
  </si>
  <si>
    <t>нефть</t>
  </si>
  <si>
    <t>млн.тонн</t>
  </si>
  <si>
    <t>керамзито-бетонные блоки</t>
  </si>
  <si>
    <t>018</t>
  </si>
  <si>
    <t>тыс.куб.м</t>
  </si>
  <si>
    <t>III. Сельское хозяйство</t>
  </si>
  <si>
    <t xml:space="preserve">Производство основных видов продукции животноводства в хозяйствах всех категорий: </t>
  </si>
  <si>
    <t>Скот и птица на убой (в живом весе)</t>
  </si>
  <si>
    <t>Молоко</t>
  </si>
  <si>
    <t xml:space="preserve">Производство основных видов продукции  в сельскохозяйственных организациях: </t>
  </si>
  <si>
    <t>Поголовье скота  в хозяйствах всех категорий на конец года:</t>
  </si>
  <si>
    <t>-  крупный рогатый скот</t>
  </si>
  <si>
    <t xml:space="preserve">голов  </t>
  </si>
  <si>
    <t>в том числе коровы</t>
  </si>
  <si>
    <t>- свиньи</t>
  </si>
  <si>
    <t>Поголовье скота  в сельскохозяйственных организациях на конец  года:</t>
  </si>
  <si>
    <t>Закупки молока в личных подсобных хозяйствах  населения</t>
  </si>
  <si>
    <t>Надой молока в среднем от 1 коровы  в сельскохозяйственных организациях</t>
  </si>
  <si>
    <t>кг</t>
  </si>
  <si>
    <t>Поголовье племенного крупного рогатого скота молочного направления на конец года</t>
  </si>
  <si>
    <t>Поголовье племенного крупного рогатого скота мясного направления на  конец года</t>
  </si>
  <si>
    <t>IV.  Инвестиции</t>
  </si>
  <si>
    <r>
      <rPr>
        <sz val="10"/>
        <rFont val="Times New Roman"/>
        <family val="1"/>
      </rPr>
      <t>Объем инвестиций в основной капитал (без субъектов малого предпринимательства)</t>
    </r>
    <r>
      <rPr>
        <b/>
        <sz val="10"/>
        <rFont val="Times New Roman"/>
        <family val="1"/>
      </rPr>
      <t xml:space="preserve"> январь- март 2018</t>
    </r>
  </si>
  <si>
    <t>Объем работ, выполненных собственными силами по виду деятельности  "строительство"  (без субъектов малого предпринимательства)</t>
  </si>
  <si>
    <t>Ввод в действие жилых домов</t>
  </si>
  <si>
    <t>тыс. м2</t>
  </si>
  <si>
    <t xml:space="preserve">   в том числе индивидуальных </t>
  </si>
  <si>
    <t>Строительство автомобильных дорог общего  пользования местного значения с твердым покрытием</t>
  </si>
  <si>
    <t>км</t>
  </si>
  <si>
    <t>Ремонт автомобильных дорог общего  пользования местного значения с твердым покрытием</t>
  </si>
  <si>
    <t>В 3 раза</t>
  </si>
  <si>
    <t>V. Развитие малого бизнеса</t>
  </si>
  <si>
    <r>
      <rPr>
        <sz val="10"/>
        <rFont val="Times New Roman"/>
        <family val="1"/>
      </rPr>
      <t xml:space="preserve">Число субъектов малого предпринимательства (СМП) состоящих </t>
    </r>
    <r>
      <rPr>
        <b/>
        <sz val="10"/>
        <rFont val="Times New Roman"/>
        <family val="1"/>
      </rPr>
      <t>в реестре субъектов малого и среднего предпринимательства</t>
    </r>
    <r>
      <rPr>
        <sz val="10"/>
        <rFont val="Times New Roman"/>
        <family val="1"/>
      </rPr>
      <t xml:space="preserve"> в том числе:</t>
    </r>
  </si>
  <si>
    <t>единиц</t>
  </si>
  <si>
    <t>юридических лиц</t>
  </si>
  <si>
    <t>индивидуальных предпринимателей</t>
  </si>
  <si>
    <t>Оборот малых предприятий</t>
  </si>
  <si>
    <t>млн. рублей</t>
  </si>
  <si>
    <t>Численность работающих в малом бизнесе (с учетом вторичной занятости)</t>
  </si>
  <si>
    <t xml:space="preserve">    юридических лиц</t>
  </si>
  <si>
    <t xml:space="preserve">    индивидуальных предпринимателей (включая индивидуального предпринимателя)</t>
  </si>
  <si>
    <t>Сумма налоговых поступлений от СМП в местный бюджет (ЕНВД)</t>
  </si>
  <si>
    <t>тыс.руб</t>
  </si>
  <si>
    <t xml:space="preserve">VI.  Потpебительский pынок          </t>
  </si>
  <si>
    <t xml:space="preserve">Наличие объектов розничной торговли по состоянию на 01.07.2018 г. </t>
  </si>
  <si>
    <t>Количество вновь открытых объектов торговли за отчетный период</t>
  </si>
  <si>
    <t xml:space="preserve">Наличие объектов общественного питания по состоянию на 01.07.2018 г. </t>
  </si>
  <si>
    <t>Количество вновь открытых объектов общественного питания за отчетный период</t>
  </si>
  <si>
    <t xml:space="preserve">Торговая площадь предприятий розничной торговли по состоянию на 01.07.2018 г. </t>
  </si>
  <si>
    <t>кв. м.</t>
  </si>
  <si>
    <t xml:space="preserve">Количество посадочных мест в предприятиях общественного питания по состоянию на 01.07.2018 г. </t>
  </si>
  <si>
    <t>Число субъектов малого предпринимательства (СМП), занимающихся оказанием бытовых услуг</t>
  </si>
  <si>
    <t>Количество вновь зарегистрированных субъектов малого предпринимательства (СМП), занимающихся оказанием бытовых услуг за отчетный период</t>
  </si>
  <si>
    <t>Численность работающих в малом бизнесе, оказывающих бытовые услуги</t>
  </si>
  <si>
    <t>Наличие комплексных приемных пунктов в районе</t>
  </si>
  <si>
    <t>VII.  Жилищно-коммунальное хозяйство</t>
  </si>
  <si>
    <t xml:space="preserve">Расходы на жилищно-коммунальное хозяйство (новое строительство, капитальный ремонт, текущее содержание, газификация) за счет всех источников финансирования  </t>
  </si>
  <si>
    <t>тыс.руб.</t>
  </si>
  <si>
    <t>Затраты на капитальный ремонт жилищного фонда за счет  средств бюджетов всех уровней</t>
  </si>
  <si>
    <t xml:space="preserve">Ввод в действие газовых сетей                          </t>
  </si>
  <si>
    <t>Перевод котельных на газ</t>
  </si>
  <si>
    <t>Газификация жилых домов</t>
  </si>
  <si>
    <t>Фактический уровень платежей населения (от начисленных платежей)</t>
  </si>
  <si>
    <t>%</t>
  </si>
  <si>
    <t>Дебиторская задолженность предприятий ЖКХ, всего</t>
  </si>
  <si>
    <t>тыс. руб.</t>
  </si>
  <si>
    <t>в т.ч. от населения</t>
  </si>
  <si>
    <t>из нее просроченная</t>
  </si>
  <si>
    <t>Кредиторская задолженность предприятий ЖКХ, всего</t>
  </si>
  <si>
    <t xml:space="preserve">    из нее просроченная</t>
  </si>
  <si>
    <t>из кредиторской задолженности всего, за топливно-энергетические ресурсы</t>
  </si>
  <si>
    <t>Количество семей, получателей субсидий на оплату жилищно-комунальных услуг</t>
  </si>
  <si>
    <t>семей</t>
  </si>
  <si>
    <t>Сумма начисленных субсидий на оплату жилищно-коммунальных услуг</t>
  </si>
  <si>
    <t>Носители льгот по оплате жилищно-коммунальных услуг</t>
  </si>
  <si>
    <t>Сумма предоставленных льгот на оплату жилищно-коммунальных услуг</t>
  </si>
  <si>
    <t>Наличие товариществ собственников жилья</t>
  </si>
  <si>
    <t>Наличие частных компаний по управлению жилищным фондом</t>
  </si>
  <si>
    <t xml:space="preserve">VIII.  Социальная сфеpа, уpовень жизни населения   </t>
  </si>
  <si>
    <r>
      <rPr>
        <sz val="10"/>
        <rFont val="Times New Roman"/>
        <family val="1"/>
      </rPr>
      <t xml:space="preserve">Среднесписочная численность работников (без СМП)  </t>
    </r>
    <r>
      <rPr>
        <b/>
        <sz val="10"/>
        <rFont val="Times New Roman"/>
        <family val="1"/>
      </rPr>
      <t>январь-май</t>
    </r>
  </si>
  <si>
    <t xml:space="preserve">Численность безpаботных, зарегистрированных в органах государственной службы занятости населения на конец периода                         </t>
  </si>
  <si>
    <t>Уровень регистрируемой безработицы на конец периода</t>
  </si>
  <si>
    <r>
      <rPr>
        <sz val="10"/>
        <rFont val="Times New Roman"/>
        <family val="1"/>
      </rPr>
      <t xml:space="preserve">Сpеднемесячная заpаботная плата в расчете на одного работника   (без субъектов малого предпринимательства)   </t>
    </r>
    <r>
      <rPr>
        <b/>
        <sz val="10"/>
        <rFont val="Times New Roman"/>
        <family val="1"/>
      </rPr>
      <t>январь-май 2018</t>
    </r>
  </si>
  <si>
    <t>руб.</t>
  </si>
  <si>
    <t>Число социальных сирот</t>
  </si>
  <si>
    <t>Общее число получателей льгот – всего</t>
  </si>
  <si>
    <t xml:space="preserve">  в том числе:</t>
  </si>
  <si>
    <t xml:space="preserve">    федерального уровня</t>
  </si>
  <si>
    <t xml:space="preserve">    регионального уровня</t>
  </si>
  <si>
    <t>Число получателей адресных социальных пособий</t>
  </si>
  <si>
    <t>Численность детей школьного возраста, охваченных услугами учреждений дополнительного образования</t>
  </si>
  <si>
    <t>Численность детей, посещающих дошкольные организации - всего</t>
  </si>
  <si>
    <t xml:space="preserve">   в том числе детей в возрасте от 3-х до 7  лет</t>
  </si>
  <si>
    <t>Организации, оказывающие услуги по дошкольному воспитанию и образованию  детей дошкольного возраста (включая организации открывшие группы кратковременного пребывания детей) - всего</t>
  </si>
  <si>
    <t>ед./мест</t>
  </si>
  <si>
    <t>15/1572</t>
  </si>
  <si>
    <t>Организации дополнительного образования - всего</t>
  </si>
  <si>
    <t>3/2250</t>
  </si>
  <si>
    <t xml:space="preserve">  из них:</t>
  </si>
  <si>
    <t xml:space="preserve"> школы искусств (музыкальные школы)</t>
  </si>
  <si>
    <t>1/380</t>
  </si>
  <si>
    <t xml:space="preserve"> детские юношеские спортивные школы (ДЮСШ)</t>
  </si>
  <si>
    <t>1/1600</t>
  </si>
  <si>
    <t xml:space="preserve">IX.  Финансы  </t>
  </si>
  <si>
    <t>План  2018 года</t>
  </si>
  <si>
    <t>Факт
 2018 г.</t>
  </si>
  <si>
    <t>Удельный вес убыточных организаций в общем числе организаций (по крупным и средним)</t>
  </si>
  <si>
    <t>х</t>
  </si>
  <si>
    <t>Удельный вес убыточных сельхозорганизаций в общем числе сельскохозяйственных  организаций (по крупным и средним)</t>
  </si>
  <si>
    <t>Доходы местного бюджета (без средств, полученных из областного бюджета)</t>
  </si>
  <si>
    <t>Расходы местного бюджета</t>
  </si>
  <si>
    <t>Средства, полученные из областного бюджета</t>
  </si>
  <si>
    <t xml:space="preserve">   в т.ч. средства, переданные из областного бюджета на осуществление государственных полномочий</t>
  </si>
  <si>
    <t>X.    Безопасность</t>
  </si>
  <si>
    <t>Количество зарегистрированных преступлений</t>
  </si>
  <si>
    <t>единиц на 1000 человек населения</t>
  </si>
  <si>
    <t xml:space="preserve">Смертность населения в результате дорожно-транспортных происшествий </t>
  </si>
  <si>
    <t>число погибших на 1000  человек населения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</si>
</sst>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"/>
    <numFmt numFmtId="166" formatCode="#,##0.0"/>
    <numFmt numFmtId="167" formatCode="@"/>
    <numFmt numFmtId="168" formatCode="#,###.0"/>
    <numFmt numFmtId="169" formatCode="#,###.00"/>
    <numFmt numFmtId="170" formatCode="#,##0.00;\-#,##0.00"/>
    <numFmt numFmtId="171" formatCode="#,##0.00"/>
    <numFmt numFmtId="172" formatCode="#,##0.00;[RED]\-#,##0.00"/>
    <numFmt numFmtId="173" formatCode="#,##0;\-#,##0"/>
    <numFmt numFmtId="174" formatCode="0.0"/>
    <numFmt numFmtId="175" formatCode="0.00"/>
  </numFmts>
  <fonts count="22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7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9"/>
      <name val="Times New Roman"/>
      <family val="1"/>
    </font>
    <font>
      <sz val="10"/>
      <color indexed="8"/>
      <name val="Times New Roman"/>
      <family val="1"/>
    </font>
    <font>
      <i/>
      <sz val="9"/>
      <color indexed="19"/>
      <name val="Times New Roman"/>
      <family val="1"/>
    </font>
    <font>
      <b/>
      <sz val="9"/>
      <name val="Times New Roman"/>
      <family val="1"/>
    </font>
    <font>
      <b/>
      <sz val="10"/>
      <color indexed="53"/>
      <name val="Times New Roman"/>
      <family val="1"/>
    </font>
    <font>
      <b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10"/>
      <color indexed="19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53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4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top" wrapText="1"/>
    </xf>
    <xf numFmtId="164" fontId="4" fillId="2" borderId="2" xfId="0" applyFont="1" applyFill="1" applyBorder="1" applyAlignment="1">
      <alignment horizontal="center" vertical="top" wrapText="1"/>
    </xf>
    <xf numFmtId="164" fontId="2" fillId="0" borderId="4" xfId="0" applyFont="1" applyBorder="1" applyAlignment="1">
      <alignment horizontal="left" wrapText="1"/>
    </xf>
    <xf numFmtId="164" fontId="4" fillId="2" borderId="5" xfId="0" applyFont="1" applyFill="1" applyBorder="1" applyAlignment="1">
      <alignment horizontal="center" vertical="center" wrapText="1"/>
    </xf>
    <xf numFmtId="164" fontId="4" fillId="2" borderId="5" xfId="0" applyFont="1" applyFill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6" fontId="4" fillId="2" borderId="4" xfId="0" applyNumberFormat="1" applyFont="1" applyFill="1" applyBorder="1" applyAlignment="1">
      <alignment horizontal="center" vertical="top" wrapText="1"/>
    </xf>
    <xf numFmtId="164" fontId="4" fillId="2" borderId="6" xfId="0" applyFont="1" applyFill="1" applyBorder="1" applyAlignment="1">
      <alignment horizontal="left"/>
    </xf>
    <xf numFmtId="167" fontId="5" fillId="0" borderId="6" xfId="0" applyNumberFormat="1" applyFont="1" applyBorder="1" applyAlignment="1" applyProtection="1">
      <alignment horizontal="center" vertical="center"/>
      <protection/>
    </xf>
    <xf numFmtId="164" fontId="4" fillId="2" borderId="7" xfId="0" applyFont="1" applyFill="1" applyBorder="1" applyAlignment="1">
      <alignment horizontal="center" vertical="top" wrapText="1"/>
    </xf>
    <xf numFmtId="165" fontId="6" fillId="2" borderId="6" xfId="0" applyNumberFormat="1" applyFont="1" applyFill="1" applyBorder="1" applyAlignment="1">
      <alignment horizontal="center" vertical="top" wrapText="1"/>
    </xf>
    <xf numFmtId="166" fontId="6" fillId="2" borderId="6" xfId="0" applyNumberFormat="1" applyFont="1" applyFill="1" applyBorder="1" applyAlignment="1">
      <alignment horizontal="center" vertical="top" wrapText="1"/>
    </xf>
    <xf numFmtId="164" fontId="2" fillId="0" borderId="6" xfId="0" applyFont="1" applyBorder="1" applyAlignment="1">
      <alignment wrapText="1"/>
    </xf>
    <xf numFmtId="164" fontId="4" fillId="2" borderId="6" xfId="0" applyFont="1" applyFill="1" applyBorder="1" applyAlignment="1">
      <alignment horizontal="center" vertical="top" wrapText="1"/>
    </xf>
    <xf numFmtId="165" fontId="7" fillId="2" borderId="6" xfId="0" applyNumberFormat="1" applyFont="1" applyFill="1" applyBorder="1" applyAlignment="1">
      <alignment horizontal="center" vertical="top" wrapText="1"/>
    </xf>
    <xf numFmtId="164" fontId="4" fillId="0" borderId="6" xfId="0" applyFont="1" applyBorder="1" applyAlignment="1">
      <alignment wrapText="1"/>
    </xf>
    <xf numFmtId="164" fontId="4" fillId="2" borderId="6" xfId="0" applyFont="1" applyFill="1" applyBorder="1" applyAlignment="1">
      <alignment horizontal="center" wrapText="1"/>
    </xf>
    <xf numFmtId="165" fontId="6" fillId="0" borderId="6" xfId="0" applyNumberFormat="1" applyFont="1" applyFill="1" applyBorder="1" applyAlignment="1">
      <alignment horizontal="center" wrapText="1"/>
    </xf>
    <xf numFmtId="166" fontId="6" fillId="2" borderId="6" xfId="0" applyNumberFormat="1" applyFont="1" applyFill="1" applyBorder="1" applyAlignment="1">
      <alignment horizontal="center" wrapText="1"/>
    </xf>
    <xf numFmtId="165" fontId="8" fillId="0" borderId="6" xfId="0" applyNumberFormat="1" applyFont="1" applyFill="1" applyBorder="1" applyAlignment="1">
      <alignment horizontal="center" vertical="top" wrapText="1"/>
    </xf>
    <xf numFmtId="166" fontId="8" fillId="2" borderId="6" xfId="0" applyNumberFormat="1" applyFont="1" applyFill="1" applyBorder="1" applyAlignment="1">
      <alignment horizontal="center" vertical="top" wrapText="1"/>
    </xf>
    <xf numFmtId="165" fontId="6" fillId="0" borderId="6" xfId="0" applyNumberFormat="1" applyFont="1" applyFill="1" applyBorder="1" applyAlignment="1">
      <alignment horizontal="center" vertical="top" wrapText="1"/>
    </xf>
    <xf numFmtId="168" fontId="6" fillId="0" borderId="6" xfId="0" applyNumberFormat="1" applyFont="1" applyFill="1" applyBorder="1" applyAlignment="1">
      <alignment horizontal="center" vertical="top" wrapText="1"/>
    </xf>
    <xf numFmtId="164" fontId="4" fillId="0" borderId="6" xfId="0" applyFont="1" applyFill="1" applyBorder="1" applyAlignment="1">
      <alignment horizontal="left" wrapText="1"/>
    </xf>
    <xf numFmtId="166" fontId="6" fillId="0" borderId="6" xfId="0" applyNumberFormat="1" applyFont="1" applyFill="1" applyBorder="1" applyAlignment="1">
      <alignment horizontal="center" wrapText="1"/>
    </xf>
    <xf numFmtId="166" fontId="6" fillId="2" borderId="6" xfId="0" applyNumberFormat="1" applyFont="1" applyFill="1" applyBorder="1" applyAlignment="1">
      <alignment horizontal="center"/>
    </xf>
    <xf numFmtId="164" fontId="9" fillId="0" borderId="6" xfId="0" applyFont="1" applyBorder="1" applyAlignment="1">
      <alignment wrapText="1"/>
    </xf>
    <xf numFmtId="164" fontId="4" fillId="2" borderId="6" xfId="0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166" fontId="8" fillId="2" borderId="6" xfId="0" applyNumberFormat="1" applyFont="1" applyFill="1" applyBorder="1" applyAlignment="1">
      <alignment horizontal="center"/>
    </xf>
    <xf numFmtId="164" fontId="4" fillId="0" borderId="6" xfId="0" applyFont="1" applyBorder="1" applyAlignment="1">
      <alignment horizontal="left" wrapText="1"/>
    </xf>
    <xf numFmtId="166" fontId="6" fillId="0" borderId="6" xfId="0" applyNumberFormat="1" applyFont="1" applyFill="1" applyBorder="1" applyAlignment="1">
      <alignment horizontal="center"/>
    </xf>
    <xf numFmtId="169" fontId="6" fillId="0" borderId="6" xfId="0" applyNumberFormat="1" applyFont="1" applyFill="1" applyBorder="1" applyAlignment="1">
      <alignment horizontal="center"/>
    </xf>
    <xf numFmtId="166" fontId="9" fillId="2" borderId="6" xfId="0" applyNumberFormat="1" applyFont="1" applyFill="1" applyBorder="1" applyAlignment="1">
      <alignment horizontal="center" vertical="top" wrapText="1"/>
    </xf>
    <xf numFmtId="170" fontId="9" fillId="2" borderId="6" xfId="0" applyNumberFormat="1" applyFont="1" applyFill="1" applyBorder="1" applyAlignment="1">
      <alignment horizontal="center" vertical="top" wrapText="1"/>
    </xf>
    <xf numFmtId="170" fontId="9" fillId="2" borderId="6" xfId="0" applyNumberFormat="1" applyFont="1" applyFill="1" applyBorder="1" applyAlignment="1">
      <alignment horizontal="center"/>
    </xf>
    <xf numFmtId="166" fontId="9" fillId="2" borderId="6" xfId="0" applyNumberFormat="1" applyFont="1" applyFill="1" applyBorder="1" applyAlignment="1">
      <alignment horizontal="center"/>
    </xf>
    <xf numFmtId="164" fontId="4" fillId="0" borderId="6" xfId="0" applyFont="1" applyBorder="1" applyAlignment="1">
      <alignment horizontal="left"/>
    </xf>
    <xf numFmtId="171" fontId="6" fillId="2" borderId="6" xfId="0" applyNumberFormat="1" applyFont="1" applyFill="1" applyBorder="1" applyAlignment="1">
      <alignment horizontal="center"/>
    </xf>
    <xf numFmtId="171" fontId="6" fillId="0" borderId="6" xfId="0" applyNumberFormat="1" applyFont="1" applyFill="1" applyBorder="1" applyAlignment="1">
      <alignment horizontal="center"/>
    </xf>
    <xf numFmtId="164" fontId="2" fillId="0" borderId="6" xfId="0" applyFont="1" applyBorder="1" applyAlignment="1">
      <alignment horizontal="left" wrapText="1"/>
    </xf>
    <xf numFmtId="165" fontId="10" fillId="2" borderId="6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/>
    </xf>
    <xf numFmtId="168" fontId="9" fillId="2" borderId="6" xfId="0" applyNumberFormat="1" applyFont="1" applyFill="1" applyBorder="1" applyAlignment="1">
      <alignment horizontal="center"/>
    </xf>
    <xf numFmtId="164" fontId="6" fillId="0" borderId="6" xfId="0" applyFont="1" applyBorder="1" applyAlignment="1">
      <alignment wrapText="1"/>
    </xf>
    <xf numFmtId="164" fontId="4" fillId="0" borderId="6" xfId="0" applyFont="1" applyBorder="1" applyAlignment="1">
      <alignment horizontal="left" wrapText="1" indent="2"/>
    </xf>
    <xf numFmtId="164" fontId="11" fillId="0" borderId="6" xfId="0" applyFont="1" applyBorder="1" applyAlignment="1">
      <alignment wrapText="1"/>
    </xf>
    <xf numFmtId="164" fontId="11" fillId="2" borderId="6" xfId="0" applyFont="1" applyFill="1" applyBorder="1" applyAlignment="1">
      <alignment horizontal="center"/>
    </xf>
    <xf numFmtId="168" fontId="10" fillId="2" borderId="6" xfId="0" applyNumberFormat="1" applyFont="1" applyFill="1" applyBorder="1" applyAlignment="1">
      <alignment horizontal="center"/>
    </xf>
    <xf numFmtId="168" fontId="6" fillId="2" borderId="6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/>
    </xf>
    <xf numFmtId="168" fontId="11" fillId="2" borderId="6" xfId="0" applyNumberFormat="1" applyFont="1" applyFill="1" applyBorder="1" applyAlignment="1">
      <alignment horizontal="center"/>
    </xf>
    <xf numFmtId="172" fontId="9" fillId="2" borderId="6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4" fontId="4" fillId="0" borderId="6" xfId="0" applyFont="1" applyBorder="1" applyAlignment="1">
      <alignment horizontal="left" wrapText="1" indent="1"/>
    </xf>
    <xf numFmtId="164" fontId="4" fillId="2" borderId="6" xfId="0" applyFont="1" applyFill="1" applyBorder="1" applyAlignment="1">
      <alignment/>
    </xf>
    <xf numFmtId="168" fontId="12" fillId="2" borderId="6" xfId="0" applyNumberFormat="1" applyFont="1" applyFill="1" applyBorder="1" applyAlignment="1">
      <alignment horizontal="center" vertical="top" wrapText="1"/>
    </xf>
    <xf numFmtId="168" fontId="13" fillId="2" borderId="6" xfId="0" applyNumberFormat="1" applyFont="1" applyFill="1" applyBorder="1" applyAlignment="1">
      <alignment horizontal="center" wrapText="1"/>
    </xf>
    <xf numFmtId="164" fontId="11" fillId="0" borderId="6" xfId="0" applyFont="1" applyBorder="1" applyAlignment="1">
      <alignment horizontal="left" wrapText="1"/>
    </xf>
    <xf numFmtId="165" fontId="14" fillId="2" borderId="6" xfId="0" applyNumberFormat="1" applyFont="1" applyFill="1" applyBorder="1" applyAlignment="1">
      <alignment horizontal="center"/>
    </xf>
    <xf numFmtId="168" fontId="15" fillId="2" borderId="6" xfId="0" applyNumberFormat="1" applyFont="1" applyFill="1" applyBorder="1" applyAlignment="1">
      <alignment horizontal="center" wrapText="1"/>
    </xf>
    <xf numFmtId="165" fontId="4" fillId="2" borderId="6" xfId="0" applyNumberFormat="1" applyFont="1" applyFill="1" applyBorder="1" applyAlignment="1">
      <alignment horizontal="center"/>
    </xf>
    <xf numFmtId="168" fontId="4" fillId="2" borderId="6" xfId="0" applyNumberFormat="1" applyFont="1" applyFill="1" applyBorder="1" applyAlignment="1">
      <alignment horizontal="center"/>
    </xf>
    <xf numFmtId="169" fontId="9" fillId="2" borderId="6" xfId="0" applyNumberFormat="1" applyFont="1" applyFill="1" applyBorder="1" applyAlignment="1">
      <alignment horizontal="center"/>
    </xf>
    <xf numFmtId="164" fontId="11" fillId="0" borderId="7" xfId="0" applyFont="1" applyBorder="1" applyAlignment="1">
      <alignment wrapText="1"/>
    </xf>
    <xf numFmtId="164" fontId="4" fillId="2" borderId="8" xfId="0" applyFont="1" applyFill="1" applyBorder="1" applyAlignment="1">
      <alignment horizontal="center"/>
    </xf>
    <xf numFmtId="164" fontId="11" fillId="0" borderId="6" xfId="0" applyFont="1" applyBorder="1" applyAlignment="1">
      <alignment horizontal="left" wrapText="1" indent="1"/>
    </xf>
    <xf numFmtId="164" fontId="11" fillId="0" borderId="7" xfId="0" applyFont="1" applyBorder="1" applyAlignment="1">
      <alignment horizontal="left" wrapText="1" indent="1"/>
    </xf>
    <xf numFmtId="167" fontId="16" fillId="0" borderId="6" xfId="0" applyNumberFormat="1" applyFont="1" applyBorder="1" applyAlignment="1" applyProtection="1">
      <alignment horizontal="center" vertical="center"/>
      <protection/>
    </xf>
    <xf numFmtId="164" fontId="11" fillId="2" borderId="8" xfId="0" applyFont="1" applyFill="1" applyBorder="1" applyAlignment="1">
      <alignment horizontal="center"/>
    </xf>
    <xf numFmtId="164" fontId="11" fillId="0" borderId="7" xfId="0" applyFont="1" applyBorder="1" applyAlignment="1">
      <alignment horizontal="left" wrapText="1"/>
    </xf>
    <xf numFmtId="173" fontId="9" fillId="2" borderId="6" xfId="0" applyNumberFormat="1" applyFont="1" applyFill="1" applyBorder="1" applyAlignment="1">
      <alignment horizontal="center"/>
    </xf>
    <xf numFmtId="164" fontId="4" fillId="0" borderId="7" xfId="0" applyFont="1" applyBorder="1" applyAlignment="1">
      <alignment wrapText="1"/>
    </xf>
    <xf numFmtId="165" fontId="17" fillId="2" borderId="6" xfId="0" applyNumberFormat="1" applyFont="1" applyFill="1" applyBorder="1" applyAlignment="1">
      <alignment horizontal="center"/>
    </xf>
    <xf numFmtId="168" fontId="17" fillId="2" borderId="6" xfId="0" applyNumberFormat="1" applyFont="1" applyFill="1" applyBorder="1" applyAlignment="1">
      <alignment horizontal="center"/>
    </xf>
    <xf numFmtId="164" fontId="2" fillId="0" borderId="7" xfId="0" applyFont="1" applyBorder="1" applyAlignment="1">
      <alignment horizontal="left" wrapText="1"/>
    </xf>
    <xf numFmtId="164" fontId="4" fillId="2" borderId="8" xfId="0" applyFont="1" applyFill="1" applyBorder="1" applyAlignment="1">
      <alignment/>
    </xf>
    <xf numFmtId="169" fontId="6" fillId="2" borderId="6" xfId="0" applyNumberFormat="1" applyFont="1" applyFill="1" applyBorder="1" applyAlignment="1">
      <alignment horizontal="center"/>
    </xf>
    <xf numFmtId="168" fontId="9" fillId="2" borderId="6" xfId="0" applyNumberFormat="1" applyFont="1" applyFill="1" applyBorder="1" applyAlignment="1">
      <alignment horizontal="center" wrapText="1"/>
    </xf>
    <xf numFmtId="165" fontId="18" fillId="2" borderId="6" xfId="0" applyNumberFormat="1" applyFont="1" applyFill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4" fontId="2" fillId="0" borderId="6" xfId="0" applyFont="1" applyBorder="1" applyAlignment="1">
      <alignment vertical="center" wrapText="1"/>
    </xf>
    <xf numFmtId="165" fontId="20" fillId="2" borderId="6" xfId="0" applyNumberFormat="1" applyFont="1" applyFill="1" applyBorder="1" applyAlignment="1">
      <alignment horizontal="center" vertical="center" wrapText="1"/>
    </xf>
    <xf numFmtId="165" fontId="11" fillId="2" borderId="6" xfId="0" applyNumberFormat="1" applyFont="1" applyFill="1" applyBorder="1" applyAlignment="1">
      <alignment horizontal="center"/>
    </xf>
    <xf numFmtId="165" fontId="7" fillId="2" borderId="6" xfId="0" applyNumberFormat="1" applyFont="1" applyFill="1" applyBorder="1" applyAlignment="1">
      <alignment horizontal="center"/>
    </xf>
    <xf numFmtId="166" fontId="9" fillId="2" borderId="9" xfId="0" applyNumberFormat="1" applyFont="1" applyFill="1" applyBorder="1" applyAlignment="1">
      <alignment horizontal="center"/>
    </xf>
    <xf numFmtId="166" fontId="9" fillId="2" borderId="10" xfId="0" applyNumberFormat="1" applyFont="1" applyFill="1" applyBorder="1" applyAlignment="1">
      <alignment horizontal="center"/>
    </xf>
    <xf numFmtId="166" fontId="9" fillId="2" borderId="11" xfId="0" applyNumberFormat="1" applyFont="1" applyFill="1" applyBorder="1" applyAlignment="1">
      <alignment horizontal="center"/>
    </xf>
    <xf numFmtId="166" fontId="9" fillId="2" borderId="12" xfId="0" applyNumberFormat="1" applyFont="1" applyFill="1" applyBorder="1" applyAlignment="1">
      <alignment horizontal="center"/>
    </xf>
    <xf numFmtId="164" fontId="4" fillId="2" borderId="13" xfId="0" applyFont="1" applyFill="1" applyBorder="1" applyAlignment="1">
      <alignment horizontal="center"/>
    </xf>
    <xf numFmtId="164" fontId="21" fillId="0" borderId="6" xfId="0" applyFont="1" applyBorder="1" applyAlignment="1">
      <alignment vertical="center" wrapText="1"/>
    </xf>
    <xf numFmtId="164" fontId="11" fillId="2" borderId="2" xfId="0" applyFont="1" applyFill="1" applyBorder="1" applyAlignment="1">
      <alignment horizontal="center"/>
    </xf>
    <xf numFmtId="174" fontId="10" fillId="2" borderId="2" xfId="0" applyNumberFormat="1" applyFont="1" applyFill="1" applyBorder="1" applyAlignment="1">
      <alignment horizontal="center"/>
    </xf>
    <xf numFmtId="168" fontId="10" fillId="2" borderId="2" xfId="0" applyNumberFormat="1" applyFont="1" applyFill="1" applyBorder="1" applyAlignment="1">
      <alignment horizontal="center"/>
    </xf>
    <xf numFmtId="164" fontId="11" fillId="0" borderId="2" xfId="0" applyFont="1" applyBorder="1" applyAlignment="1">
      <alignment vertical="center" wrapText="1"/>
    </xf>
    <xf numFmtId="164" fontId="11" fillId="2" borderId="2" xfId="0" applyFont="1" applyFill="1" applyBorder="1" applyAlignment="1">
      <alignment horizontal="center" wrapText="1"/>
    </xf>
    <xf numFmtId="175" fontId="6" fillId="0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="88" zoomScaleNormal="88" workbookViewId="0" topLeftCell="A1">
      <selection activeCell="F73" sqref="F73"/>
    </sheetView>
  </sheetViews>
  <sheetFormatPr defaultColWidth="12.00390625" defaultRowHeight="12.75"/>
  <cols>
    <col min="1" max="1" width="35.125" style="0" customWidth="1"/>
    <col min="2" max="3" width="11.625" style="0" customWidth="1"/>
    <col min="4" max="4" width="12.625" style="0" customWidth="1"/>
    <col min="5" max="16384" width="11.625" style="0" customWidth="1"/>
  </cols>
  <sheetData>
    <row r="1" spans="1:5" ht="16.5">
      <c r="A1" s="1" t="s">
        <v>0</v>
      </c>
      <c r="B1" s="1"/>
      <c r="C1" s="1"/>
      <c r="D1" s="1"/>
      <c r="E1" s="1"/>
    </row>
    <row r="2" spans="1:5" ht="16.5">
      <c r="A2" s="1" t="s">
        <v>1</v>
      </c>
      <c r="B2" s="1"/>
      <c r="C2" s="1"/>
      <c r="D2" s="1"/>
      <c r="E2" s="1"/>
    </row>
    <row r="3" spans="1:5" ht="16.5">
      <c r="A3" s="1" t="s">
        <v>2</v>
      </c>
      <c r="B3" s="1"/>
      <c r="C3" s="1"/>
      <c r="D3" s="1"/>
      <c r="E3" s="1"/>
    </row>
    <row r="4" spans="1:5" ht="16.5">
      <c r="A4" s="1" t="s">
        <v>3</v>
      </c>
      <c r="B4" s="1"/>
      <c r="C4" s="1"/>
      <c r="D4" s="1"/>
      <c r="E4" s="1"/>
    </row>
    <row r="5" spans="1:5" ht="16.5">
      <c r="A5" s="2"/>
      <c r="B5" s="2"/>
      <c r="C5" s="2"/>
      <c r="D5" s="2"/>
      <c r="E5" s="2"/>
    </row>
    <row r="6" spans="1:5" ht="67.5" customHeight="1">
      <c r="A6" s="3"/>
      <c r="B6" s="4" t="s">
        <v>4</v>
      </c>
      <c r="C6" s="5" t="s">
        <v>5</v>
      </c>
      <c r="D6" s="6" t="s">
        <v>6</v>
      </c>
      <c r="E6" s="7" t="s">
        <v>7</v>
      </c>
    </row>
    <row r="7" spans="1:5" ht="16.5">
      <c r="A7" s="8" t="s">
        <v>8</v>
      </c>
      <c r="B7" s="9"/>
      <c r="C7" s="10"/>
      <c r="D7" s="11"/>
      <c r="E7" s="12"/>
    </row>
    <row r="8" spans="1:5" ht="14.25">
      <c r="A8" s="13" t="s">
        <v>9</v>
      </c>
      <c r="B8" s="14" t="s">
        <v>10</v>
      </c>
      <c r="C8" s="15" t="s">
        <v>11</v>
      </c>
      <c r="D8" s="16">
        <v>19176</v>
      </c>
      <c r="E8" s="17">
        <v>100.3</v>
      </c>
    </row>
    <row r="9" spans="1:5" ht="14.25">
      <c r="A9" s="13" t="s">
        <v>12</v>
      </c>
      <c r="B9" s="14">
        <f aca="true" t="shared" si="0" ref="B9:B17">TEXT(IF(C9="","",IF(B8="",IF(B7="",IF(B6="",B5+1,B6+1),B7+1),B8+1)),"000")</f>
        <v>0</v>
      </c>
      <c r="C9" s="15" t="s">
        <v>11</v>
      </c>
      <c r="D9" s="16">
        <v>106</v>
      </c>
      <c r="E9" s="17">
        <v>75.2</v>
      </c>
    </row>
    <row r="10" spans="1:5" ht="14.25">
      <c r="A10" s="13" t="s">
        <v>13</v>
      </c>
      <c r="B10" s="14">
        <f t="shared" si="0"/>
        <v>0</v>
      </c>
      <c r="C10" s="15" t="s">
        <v>11</v>
      </c>
      <c r="D10" s="16">
        <v>94</v>
      </c>
      <c r="E10" s="17">
        <v>82.4</v>
      </c>
    </row>
    <row r="11" spans="1:5" ht="14.25">
      <c r="A11" s="13" t="s">
        <v>14</v>
      </c>
      <c r="B11" s="14">
        <f t="shared" si="0"/>
        <v>0</v>
      </c>
      <c r="C11" s="15" t="s">
        <v>11</v>
      </c>
      <c r="D11" s="16">
        <v>12</v>
      </c>
      <c r="E11" s="17">
        <v>44.4</v>
      </c>
    </row>
    <row r="12" spans="1:5" ht="16.5">
      <c r="A12" s="18" t="s">
        <v>15</v>
      </c>
      <c r="B12" s="14">
        <f t="shared" si="0"/>
        <v>0</v>
      </c>
      <c r="C12" s="19"/>
      <c r="D12" s="20"/>
      <c r="E12" s="20"/>
    </row>
    <row r="13" spans="1:5" ht="47.25">
      <c r="A13" s="21" t="s">
        <v>16</v>
      </c>
      <c r="B13" s="14">
        <f t="shared" si="0"/>
        <v>0</v>
      </c>
      <c r="C13" s="22" t="s">
        <v>17</v>
      </c>
      <c r="D13" s="23">
        <v>123859.5</v>
      </c>
      <c r="E13" s="24">
        <v>139.7</v>
      </c>
    </row>
    <row r="14" spans="1:5" ht="14.25">
      <c r="A14" s="21" t="s">
        <v>18</v>
      </c>
      <c r="B14" s="14">
        <f t="shared" si="0"/>
        <v>0</v>
      </c>
      <c r="C14" s="22"/>
      <c r="D14" s="25"/>
      <c r="E14" s="26"/>
    </row>
    <row r="15" spans="1:5" ht="14.25">
      <c r="A15" s="21" t="s">
        <v>19</v>
      </c>
      <c r="B15" s="14">
        <f t="shared" si="0"/>
        <v>0</v>
      </c>
      <c r="C15" s="22" t="s">
        <v>17</v>
      </c>
      <c r="D15" s="27">
        <v>120457</v>
      </c>
      <c r="E15" s="17">
        <v>141.8</v>
      </c>
    </row>
    <row r="16" spans="1:5" ht="14.25">
      <c r="A16" s="21" t="s">
        <v>20</v>
      </c>
      <c r="B16" s="14">
        <f t="shared" si="0"/>
        <v>0</v>
      </c>
      <c r="C16" s="22" t="s">
        <v>17</v>
      </c>
      <c r="D16" s="28">
        <v>239.2</v>
      </c>
      <c r="E16" s="17">
        <v>94.1</v>
      </c>
    </row>
    <row r="17" spans="1:5" ht="36">
      <c r="A17" s="29" t="s">
        <v>21</v>
      </c>
      <c r="B17" s="14">
        <f t="shared" si="0"/>
        <v>0</v>
      </c>
      <c r="C17" s="22" t="s">
        <v>17</v>
      </c>
      <c r="D17" s="30">
        <v>299.5</v>
      </c>
      <c r="E17" s="31">
        <v>78.5</v>
      </c>
    </row>
    <row r="18" spans="1:5" ht="36">
      <c r="A18" s="29" t="s">
        <v>22</v>
      </c>
      <c r="B18" s="14" t="s">
        <v>23</v>
      </c>
      <c r="C18" s="22" t="s">
        <v>17</v>
      </c>
      <c r="D18" s="30">
        <v>43.2</v>
      </c>
      <c r="E18" s="31">
        <v>92.7</v>
      </c>
    </row>
    <row r="19" spans="1:5" ht="36">
      <c r="A19" s="32" t="s">
        <v>24</v>
      </c>
      <c r="B19" s="14">
        <f>TEXT(IF(C19="","",IF(B17="",IF(B16="",IF(B15="",B14+1,B15+1),B16+1),B17+1)),"000")</f>
        <v>0</v>
      </c>
      <c r="C19" s="33"/>
      <c r="D19" s="34"/>
      <c r="E19" s="35"/>
    </row>
    <row r="20" spans="1:5" ht="14.25">
      <c r="A20" s="36" t="s">
        <v>25</v>
      </c>
      <c r="B20" s="14" t="s">
        <v>26</v>
      </c>
      <c r="C20" s="33" t="s">
        <v>27</v>
      </c>
      <c r="D20" s="37">
        <v>36.9</v>
      </c>
      <c r="E20" s="31">
        <v>77.4</v>
      </c>
    </row>
    <row r="21" spans="1:5" ht="14.25">
      <c r="A21" s="36" t="s">
        <v>28</v>
      </c>
      <c r="B21" s="14">
        <f>TEXT(IF(C21="","",IF(B20="",IF(B19="",IF(B17="",B16+1,B17+1),B19+1),B20+1)),"000")</f>
        <v>0</v>
      </c>
      <c r="C21" s="33" t="s">
        <v>27</v>
      </c>
      <c r="D21" s="38">
        <v>1.81</v>
      </c>
      <c r="E21" s="31">
        <v>96.3</v>
      </c>
    </row>
    <row r="22" spans="1:5" ht="14.25">
      <c r="A22" s="36" t="s">
        <v>29</v>
      </c>
      <c r="B22" s="14">
        <f>TEXT(IF(C22="","",IF(B21="",IF(B20="",IF(B19="",B17+1,B19+1),B20+1),B21+1)),"000")</f>
        <v>0</v>
      </c>
      <c r="C22" s="33" t="s">
        <v>30</v>
      </c>
      <c r="D22" s="37">
        <v>23.6</v>
      </c>
      <c r="E22" s="31">
        <v>66.1</v>
      </c>
    </row>
    <row r="23" spans="1:5" ht="14.25">
      <c r="A23" s="36" t="s">
        <v>31</v>
      </c>
      <c r="B23" s="14">
        <f aca="true" t="shared" si="1" ref="B23:B27">TEXT(IF(C23="","",IF(B22="",IF(B21="",IF(B20="",B19+1,B20+1),B21+1),B22+1)),"000")</f>
        <v>0</v>
      </c>
      <c r="C23" s="33" t="s">
        <v>30</v>
      </c>
      <c r="D23" s="39">
        <v>59.13</v>
      </c>
      <c r="E23" s="39">
        <v>187.6</v>
      </c>
    </row>
    <row r="24" spans="1:5" ht="24.75">
      <c r="A24" s="36" t="s">
        <v>32</v>
      </c>
      <c r="B24" s="14">
        <f t="shared" si="1"/>
        <v>0</v>
      </c>
      <c r="C24" s="33" t="s">
        <v>33</v>
      </c>
      <c r="D24" s="40">
        <v>1.13</v>
      </c>
      <c r="E24" s="39">
        <v>102.7</v>
      </c>
    </row>
    <row r="25" spans="1:5" ht="14.25">
      <c r="A25" s="36" t="s">
        <v>34</v>
      </c>
      <c r="B25" s="14">
        <f t="shared" si="1"/>
        <v>0</v>
      </c>
      <c r="C25" s="33" t="s">
        <v>33</v>
      </c>
      <c r="D25" s="41">
        <v>0.6</v>
      </c>
      <c r="E25" s="42">
        <v>75</v>
      </c>
    </row>
    <row r="26" spans="1:5" ht="16.5" customHeight="1">
      <c r="A26" s="43" t="s">
        <v>35</v>
      </c>
      <c r="B26" s="14">
        <f t="shared" si="1"/>
        <v>0</v>
      </c>
      <c r="C26" s="33" t="s">
        <v>33</v>
      </c>
      <c r="D26" s="31">
        <v>270</v>
      </c>
      <c r="E26" s="31">
        <v>104.6</v>
      </c>
    </row>
    <row r="27" spans="1:5" ht="14.25">
      <c r="A27" s="36" t="s">
        <v>36</v>
      </c>
      <c r="B27" s="14">
        <f t="shared" si="1"/>
        <v>0</v>
      </c>
      <c r="C27" s="33" t="s">
        <v>37</v>
      </c>
      <c r="D27" s="44">
        <v>6.1</v>
      </c>
      <c r="E27" s="31">
        <v>106.1</v>
      </c>
    </row>
    <row r="28" spans="1:5" ht="14.25">
      <c r="A28" s="36" t="s">
        <v>38</v>
      </c>
      <c r="B28" s="14" t="s">
        <v>39</v>
      </c>
      <c r="C28" s="33" t="s">
        <v>40</v>
      </c>
      <c r="D28" s="45">
        <v>1.9</v>
      </c>
      <c r="E28" s="31">
        <v>50</v>
      </c>
    </row>
    <row r="29" spans="1:5" ht="16.5">
      <c r="A29" s="46" t="s">
        <v>41</v>
      </c>
      <c r="B29" s="14">
        <f>TEXT(IF(C29="","",IF(B28="",IF(#REF!="",IF(B27="",B26+1,B27+1),#REF!+1),B28+1)),"000")</f>
        <v>0</v>
      </c>
      <c r="C29" s="33"/>
      <c r="D29" s="47"/>
      <c r="E29" s="47"/>
    </row>
    <row r="30" spans="1:5" ht="36">
      <c r="A30" s="32" t="s">
        <v>42</v>
      </c>
      <c r="B30" s="14">
        <f>TEXT(IF(C30="","",IF(B29="",IF(B28="",IF(#REF!="",B27+1,#REF!+1),B28+1),B29+1)),"000")</f>
        <v>0</v>
      </c>
      <c r="C30" s="33"/>
      <c r="D30" s="47"/>
      <c r="E30" s="47"/>
    </row>
    <row r="31" spans="1:5" ht="14.25">
      <c r="A31" s="21" t="s">
        <v>43</v>
      </c>
      <c r="B31" s="14">
        <f>TEXT(IF(C31="","",IF(B30="",IF(B29="",IF(B28="",#REF!+1,B28+1),B29+1),B30+1)),"000")</f>
        <v>0</v>
      </c>
      <c r="C31" s="33" t="s">
        <v>33</v>
      </c>
      <c r="D31" s="48">
        <v>136</v>
      </c>
      <c r="E31" s="49">
        <v>90</v>
      </c>
    </row>
    <row r="32" spans="1:5" ht="14.25">
      <c r="A32" s="21" t="s">
        <v>44</v>
      </c>
      <c r="B32" s="14">
        <f aca="true" t="shared" si="2" ref="B32:B87">TEXT(IF(C32="","",IF(B31="",IF(B30="",IF(B29="",B28+1,B29+1),B30+1),B31+1)),"000")</f>
        <v>0</v>
      </c>
      <c r="C32" s="33" t="s">
        <v>33</v>
      </c>
      <c r="D32" s="48">
        <v>854</v>
      </c>
      <c r="E32" s="49">
        <v>108.4</v>
      </c>
    </row>
    <row r="33" spans="1:5" ht="28.5" customHeight="1">
      <c r="A33" s="32" t="s">
        <v>45</v>
      </c>
      <c r="B33" s="14">
        <f t="shared" si="2"/>
        <v>0</v>
      </c>
      <c r="C33" s="33"/>
      <c r="D33" s="48"/>
      <c r="E33" s="49"/>
    </row>
    <row r="34" spans="1:5" ht="14.25">
      <c r="A34" s="21" t="s">
        <v>43</v>
      </c>
      <c r="B34" s="14">
        <f t="shared" si="2"/>
        <v>0</v>
      </c>
      <c r="C34" s="33" t="s">
        <v>33</v>
      </c>
      <c r="D34" s="41">
        <v>0.73</v>
      </c>
      <c r="E34" s="49">
        <v>4.4</v>
      </c>
    </row>
    <row r="35" spans="1:5" ht="14.25">
      <c r="A35" s="21" t="s">
        <v>44</v>
      </c>
      <c r="B35" s="14">
        <f t="shared" si="2"/>
        <v>0</v>
      </c>
      <c r="C35" s="33" t="s">
        <v>33</v>
      </c>
      <c r="D35" s="42">
        <v>2.395</v>
      </c>
      <c r="E35" s="49">
        <v>23.5</v>
      </c>
    </row>
    <row r="36" spans="1:5" ht="24.75">
      <c r="A36" s="50" t="s">
        <v>46</v>
      </c>
      <c r="B36" s="14">
        <f t="shared" si="2"/>
        <v>0</v>
      </c>
      <c r="C36" s="33"/>
      <c r="D36" s="48"/>
      <c r="E36" s="49"/>
    </row>
    <row r="37" spans="1:5" ht="14.25">
      <c r="A37" s="36" t="s">
        <v>47</v>
      </c>
      <c r="B37" s="14">
        <f t="shared" si="2"/>
        <v>0</v>
      </c>
      <c r="C37" s="33" t="s">
        <v>48</v>
      </c>
      <c r="D37" s="48">
        <v>807</v>
      </c>
      <c r="E37" s="49">
        <v>93.3</v>
      </c>
    </row>
    <row r="38" spans="1:5" ht="14.25">
      <c r="A38" s="51" t="s">
        <v>49</v>
      </c>
      <c r="B38" s="14">
        <f t="shared" si="2"/>
        <v>0</v>
      </c>
      <c r="C38" s="33" t="s">
        <v>48</v>
      </c>
      <c r="D38" s="48">
        <v>351</v>
      </c>
      <c r="E38" s="49">
        <v>106.7</v>
      </c>
    </row>
    <row r="39" spans="1:5" ht="14.25">
      <c r="A39" s="36" t="s">
        <v>50</v>
      </c>
      <c r="B39" s="14">
        <f t="shared" si="2"/>
        <v>0</v>
      </c>
      <c r="C39" s="33" t="s">
        <v>48</v>
      </c>
      <c r="D39" s="48">
        <v>378</v>
      </c>
      <c r="E39" s="49">
        <v>90.2</v>
      </c>
    </row>
    <row r="40" spans="1:5" ht="27" customHeight="1">
      <c r="A40" s="50" t="s">
        <v>51</v>
      </c>
      <c r="B40" s="14">
        <f t="shared" si="2"/>
        <v>0</v>
      </c>
      <c r="C40" s="33"/>
      <c r="D40" s="48"/>
      <c r="E40" s="49"/>
    </row>
    <row r="41" spans="1:5" ht="14.25">
      <c r="A41" s="36" t="s">
        <v>47</v>
      </c>
      <c r="B41" s="14">
        <f t="shared" si="2"/>
        <v>0</v>
      </c>
      <c r="C41" s="33" t="s">
        <v>48</v>
      </c>
      <c r="D41" s="48">
        <v>13</v>
      </c>
      <c r="E41" s="49">
        <v>93</v>
      </c>
    </row>
    <row r="42" spans="1:5" ht="14.25">
      <c r="A42" s="51" t="s">
        <v>49</v>
      </c>
      <c r="B42" s="14">
        <f t="shared" si="2"/>
        <v>0</v>
      </c>
      <c r="C42" s="33" t="s">
        <v>48</v>
      </c>
      <c r="D42" s="48">
        <v>5</v>
      </c>
      <c r="E42" s="49">
        <v>125</v>
      </c>
    </row>
    <row r="43" spans="1:5" ht="14.25">
      <c r="A43" s="36" t="s">
        <v>50</v>
      </c>
      <c r="B43" s="14">
        <f t="shared" si="2"/>
        <v>0</v>
      </c>
      <c r="C43" s="33" t="s">
        <v>48</v>
      </c>
      <c r="D43" s="48">
        <v>6</v>
      </c>
      <c r="E43" s="49">
        <v>25</v>
      </c>
    </row>
    <row r="44" spans="1:5" ht="24.75">
      <c r="A44" s="21" t="s">
        <v>52</v>
      </c>
      <c r="B44" s="14">
        <f t="shared" si="2"/>
        <v>0</v>
      </c>
      <c r="C44" s="33" t="s">
        <v>33</v>
      </c>
      <c r="D44" s="48"/>
      <c r="E44" s="49"/>
    </row>
    <row r="45" spans="1:5" ht="24.75">
      <c r="A45" s="21" t="s">
        <v>53</v>
      </c>
      <c r="B45" s="14">
        <f t="shared" si="2"/>
        <v>0</v>
      </c>
      <c r="C45" s="33" t="s">
        <v>54</v>
      </c>
      <c r="D45" s="48">
        <v>577</v>
      </c>
      <c r="E45" s="49">
        <v>70</v>
      </c>
    </row>
    <row r="46" spans="1:5" ht="36">
      <c r="A46" s="52" t="s">
        <v>55</v>
      </c>
      <c r="B46" s="14">
        <f t="shared" si="2"/>
        <v>0</v>
      </c>
      <c r="C46" s="53" t="s">
        <v>48</v>
      </c>
      <c r="D46" s="48"/>
      <c r="E46" s="49"/>
    </row>
    <row r="47" spans="1:5" ht="27.75" customHeight="1">
      <c r="A47" s="52" t="s">
        <v>56</v>
      </c>
      <c r="B47" s="14">
        <f t="shared" si="2"/>
        <v>0</v>
      </c>
      <c r="C47" s="53" t="s">
        <v>48</v>
      </c>
      <c r="D47" s="48">
        <v>41</v>
      </c>
      <c r="E47" s="49">
        <v>120.6</v>
      </c>
    </row>
    <row r="48" spans="1:5" ht="16.5">
      <c r="A48" s="18" t="s">
        <v>57</v>
      </c>
      <c r="B48" s="14">
        <f t="shared" si="2"/>
        <v>0</v>
      </c>
      <c r="C48" s="33"/>
      <c r="D48" s="47"/>
      <c r="E48" s="54"/>
    </row>
    <row r="49" spans="1:5" ht="14.25">
      <c r="A49" t="s">
        <v>58</v>
      </c>
      <c r="B49" s="14">
        <f t="shared" si="2"/>
        <v>0</v>
      </c>
      <c r="C49" s="33" t="s">
        <v>17</v>
      </c>
      <c r="D49" s="37">
        <v>12755</v>
      </c>
      <c r="E49" s="55">
        <v>100.1</v>
      </c>
    </row>
    <row r="50" spans="1:5" ht="47.25">
      <c r="A50" s="21" t="s">
        <v>59</v>
      </c>
      <c r="B50" s="14">
        <f t="shared" si="2"/>
        <v>0</v>
      </c>
      <c r="C50" s="33" t="s">
        <v>17</v>
      </c>
      <c r="D50" s="37">
        <v>811.6</v>
      </c>
      <c r="E50" s="55">
        <v>49.8</v>
      </c>
    </row>
    <row r="51" spans="1:5" ht="14.25">
      <c r="A51" s="21" t="s">
        <v>60</v>
      </c>
      <c r="B51" s="14">
        <f t="shared" si="2"/>
        <v>0</v>
      </c>
      <c r="C51" s="33" t="s">
        <v>61</v>
      </c>
      <c r="D51" s="42">
        <v>3.7</v>
      </c>
      <c r="E51" s="49">
        <v>94.9</v>
      </c>
    </row>
    <row r="52" spans="1:5" ht="14.25">
      <c r="A52" s="21" t="s">
        <v>62</v>
      </c>
      <c r="B52" s="14">
        <f t="shared" si="2"/>
        <v>0</v>
      </c>
      <c r="C52" s="33" t="s">
        <v>61</v>
      </c>
      <c r="D52" s="42">
        <v>3.7</v>
      </c>
      <c r="E52" s="49">
        <v>94.9</v>
      </c>
    </row>
    <row r="53" spans="1:5" ht="36">
      <c r="A53" s="52" t="s">
        <v>63</v>
      </c>
      <c r="B53" s="14">
        <f t="shared" si="2"/>
        <v>0</v>
      </c>
      <c r="C53" s="33" t="s">
        <v>64</v>
      </c>
      <c r="D53" s="56"/>
      <c r="E53" s="57"/>
    </row>
    <row r="54" spans="1:5" ht="36">
      <c r="A54" s="52" t="s">
        <v>65</v>
      </c>
      <c r="B54" s="14">
        <f t="shared" si="2"/>
        <v>0</v>
      </c>
      <c r="C54" s="33" t="s">
        <v>64</v>
      </c>
      <c r="D54" s="58">
        <v>7.55</v>
      </c>
      <c r="E54" s="49" t="s">
        <v>66</v>
      </c>
    </row>
    <row r="55" spans="1:5" ht="16.5">
      <c r="A55" s="18" t="s">
        <v>67</v>
      </c>
      <c r="B55" s="14">
        <f t="shared" si="2"/>
        <v>0</v>
      </c>
      <c r="C55" s="33"/>
      <c r="D55" s="47"/>
      <c r="E55" s="54"/>
    </row>
    <row r="56" spans="1:5" ht="14.25">
      <c r="A56" t="s">
        <v>68</v>
      </c>
      <c r="B56" s="14">
        <f t="shared" si="2"/>
        <v>0</v>
      </c>
      <c r="C56" s="33" t="s">
        <v>69</v>
      </c>
      <c r="D56" s="59">
        <v>363</v>
      </c>
      <c r="E56" s="55">
        <v>123.9</v>
      </c>
    </row>
    <row r="57" spans="1:5" ht="14.25">
      <c r="A57" s="60" t="s">
        <v>70</v>
      </c>
      <c r="B57" s="14">
        <f t="shared" si="2"/>
        <v>0</v>
      </c>
      <c r="C57" s="33" t="s">
        <v>69</v>
      </c>
      <c r="D57" s="59">
        <v>114</v>
      </c>
      <c r="E57" s="55">
        <v>110.7</v>
      </c>
    </row>
    <row r="58" spans="1:5" ht="14.25">
      <c r="A58" s="60" t="s">
        <v>71</v>
      </c>
      <c r="B58" s="14">
        <f t="shared" si="2"/>
        <v>0</v>
      </c>
      <c r="C58" s="33" t="s">
        <v>69</v>
      </c>
      <c r="D58" s="59">
        <v>249</v>
      </c>
      <c r="E58" s="55">
        <v>131.1</v>
      </c>
    </row>
    <row r="59" spans="1:5" ht="14.25">
      <c r="A59" s="21" t="s">
        <v>72</v>
      </c>
      <c r="B59" s="14">
        <f t="shared" si="2"/>
        <v>0</v>
      </c>
      <c r="C59" s="33" t="s">
        <v>73</v>
      </c>
      <c r="D59" s="31">
        <v>1185333</v>
      </c>
      <c r="E59" s="55">
        <v>117.4</v>
      </c>
    </row>
    <row r="60" spans="1:5" ht="24.75">
      <c r="A60" s="21" t="s">
        <v>74</v>
      </c>
      <c r="B60" s="14">
        <f t="shared" si="2"/>
        <v>0</v>
      </c>
      <c r="C60" s="33" t="s">
        <v>11</v>
      </c>
      <c r="D60" s="59">
        <v>1856</v>
      </c>
      <c r="E60" s="55">
        <v>116.5</v>
      </c>
    </row>
    <row r="61" spans="1:5" ht="14.25">
      <c r="A61" s="21" t="s">
        <v>75</v>
      </c>
      <c r="B61" s="14">
        <f t="shared" si="2"/>
        <v>0</v>
      </c>
      <c r="C61" s="33" t="s">
        <v>11</v>
      </c>
      <c r="D61" s="59">
        <v>1078</v>
      </c>
      <c r="E61" s="55">
        <v>110.2</v>
      </c>
    </row>
    <row r="62" spans="1:5" ht="36">
      <c r="A62" s="21" t="s">
        <v>76</v>
      </c>
      <c r="B62" s="14">
        <f t="shared" si="2"/>
        <v>0</v>
      </c>
      <c r="C62" s="33" t="s">
        <v>11</v>
      </c>
      <c r="D62" s="59">
        <v>778</v>
      </c>
      <c r="E62" s="55">
        <v>116.6</v>
      </c>
    </row>
    <row r="63" spans="1:5" ht="24.75">
      <c r="A63" s="21" t="s">
        <v>77</v>
      </c>
      <c r="B63" s="14">
        <f t="shared" si="2"/>
        <v>0</v>
      </c>
      <c r="C63" s="33" t="s">
        <v>78</v>
      </c>
      <c r="D63" s="31">
        <v>4695.5</v>
      </c>
      <c r="E63" s="55">
        <v>103.9</v>
      </c>
    </row>
    <row r="64" spans="1:5" ht="39" customHeight="1">
      <c r="A64" s="46" t="s">
        <v>79</v>
      </c>
      <c r="B64" s="14">
        <f t="shared" si="2"/>
        <v>0</v>
      </c>
      <c r="C64" s="61"/>
      <c r="D64" s="47"/>
      <c r="E64" s="62"/>
    </row>
    <row r="65" spans="1:5" ht="24.75">
      <c r="A65" s="36" t="s">
        <v>80</v>
      </c>
      <c r="B65" s="14">
        <f t="shared" si="2"/>
        <v>0</v>
      </c>
      <c r="C65" s="33" t="s">
        <v>69</v>
      </c>
      <c r="D65" s="59">
        <v>195</v>
      </c>
      <c r="E65" s="63">
        <v>104.8</v>
      </c>
    </row>
    <row r="66" spans="1:5" ht="24.75">
      <c r="A66" s="36" t="s">
        <v>81</v>
      </c>
      <c r="B66" s="14">
        <f t="shared" si="2"/>
        <v>0</v>
      </c>
      <c r="C66" s="33" t="s">
        <v>69</v>
      </c>
      <c r="D66" s="59">
        <v>1</v>
      </c>
      <c r="E66" s="63"/>
    </row>
    <row r="67" spans="1:5" ht="24.75">
      <c r="A67" s="36" t="s">
        <v>82</v>
      </c>
      <c r="B67" s="14">
        <f t="shared" si="2"/>
        <v>0</v>
      </c>
      <c r="C67" s="33" t="s">
        <v>69</v>
      </c>
      <c r="D67" s="59">
        <v>48</v>
      </c>
      <c r="E67" s="63">
        <v>106.7</v>
      </c>
    </row>
    <row r="68" spans="1:5" ht="36">
      <c r="A68" s="64" t="s">
        <v>83</v>
      </c>
      <c r="B68" s="14">
        <f t="shared" si="2"/>
        <v>0</v>
      </c>
      <c r="C68" s="33" t="s">
        <v>69</v>
      </c>
      <c r="D68" s="65"/>
      <c r="E68" s="66"/>
    </row>
    <row r="69" spans="1:5" ht="24.75">
      <c r="A69" s="36" t="s">
        <v>84</v>
      </c>
      <c r="B69" s="14">
        <f t="shared" si="2"/>
        <v>0</v>
      </c>
      <c r="C69" s="33" t="s">
        <v>85</v>
      </c>
      <c r="D69" s="31">
        <v>14129.4</v>
      </c>
      <c r="E69" s="49">
        <v>105.1</v>
      </c>
    </row>
    <row r="70" spans="1:5" ht="36">
      <c r="A70" s="36" t="s">
        <v>86</v>
      </c>
      <c r="B70" s="14">
        <f t="shared" si="2"/>
        <v>0</v>
      </c>
      <c r="C70" s="33" t="s">
        <v>69</v>
      </c>
      <c r="D70" s="59">
        <v>2212</v>
      </c>
      <c r="E70" s="49">
        <v>104.7</v>
      </c>
    </row>
    <row r="71" spans="1:5" ht="36">
      <c r="A71" s="36" t="s">
        <v>87</v>
      </c>
      <c r="B71" s="14">
        <f t="shared" si="2"/>
        <v>0</v>
      </c>
      <c r="C71" s="33" t="s">
        <v>69</v>
      </c>
      <c r="D71" s="59">
        <v>41</v>
      </c>
      <c r="E71" s="49">
        <v>105.1</v>
      </c>
    </row>
    <row r="72" spans="1:5" ht="47.25">
      <c r="A72" s="64" t="s">
        <v>88</v>
      </c>
      <c r="B72" s="14">
        <f t="shared" si="2"/>
        <v>0</v>
      </c>
      <c r="C72" s="33" t="s">
        <v>69</v>
      </c>
      <c r="D72" s="59">
        <v>3</v>
      </c>
      <c r="E72" s="55">
        <v>100</v>
      </c>
    </row>
    <row r="73" spans="1:5" ht="24.75">
      <c r="A73" s="36" t="s">
        <v>89</v>
      </c>
      <c r="B73" s="14">
        <f t="shared" si="2"/>
        <v>0</v>
      </c>
      <c r="C73" s="33" t="s">
        <v>11</v>
      </c>
      <c r="D73" s="59">
        <v>69</v>
      </c>
      <c r="E73" s="49">
        <v>94.5</v>
      </c>
    </row>
    <row r="74" spans="1:5" ht="24.75">
      <c r="A74" s="36" t="s">
        <v>90</v>
      </c>
      <c r="B74" s="14">
        <f t="shared" si="2"/>
        <v>0</v>
      </c>
      <c r="C74" s="33" t="s">
        <v>69</v>
      </c>
      <c r="D74" s="67"/>
      <c r="E74" s="68"/>
    </row>
    <row r="75" spans="1:5" ht="30.75">
      <c r="A75" s="46" t="s">
        <v>91</v>
      </c>
      <c r="B75" s="14">
        <f t="shared" si="2"/>
        <v>0</v>
      </c>
      <c r="C75" s="33"/>
      <c r="D75" s="47"/>
      <c r="E75" s="54"/>
    </row>
    <row r="76" spans="1:5" ht="58.5">
      <c r="A76" s="52" t="s">
        <v>92</v>
      </c>
      <c r="B76" s="14">
        <f t="shared" si="2"/>
        <v>0</v>
      </c>
      <c r="C76" s="33" t="s">
        <v>93</v>
      </c>
      <c r="D76" s="42">
        <v>190991.9</v>
      </c>
      <c r="E76" s="49">
        <v>111</v>
      </c>
    </row>
    <row r="77" spans="1:5" ht="36">
      <c r="A77" s="52" t="s">
        <v>94</v>
      </c>
      <c r="B77" s="14">
        <f t="shared" si="2"/>
        <v>0</v>
      </c>
      <c r="C77" s="33" t="s">
        <v>93</v>
      </c>
      <c r="D77" s="48">
        <v>1565.9</v>
      </c>
      <c r="E77" s="49">
        <v>0</v>
      </c>
    </row>
    <row r="78" spans="1:5" ht="14.25">
      <c r="A78" s="21" t="s">
        <v>95</v>
      </c>
      <c r="B78" s="14">
        <f t="shared" si="2"/>
        <v>0</v>
      </c>
      <c r="C78" s="33" t="s">
        <v>64</v>
      </c>
      <c r="D78" s="44">
        <v>0</v>
      </c>
      <c r="E78" s="57">
        <v>0</v>
      </c>
    </row>
    <row r="79" spans="1:5" ht="14.25">
      <c r="A79" s="21" t="s">
        <v>96</v>
      </c>
      <c r="B79" s="14">
        <f t="shared" si="2"/>
        <v>0</v>
      </c>
      <c r="C79" s="33" t="s">
        <v>69</v>
      </c>
      <c r="D79" s="59">
        <v>0</v>
      </c>
      <c r="E79" s="57">
        <v>0</v>
      </c>
    </row>
    <row r="80" spans="1:5" ht="14.25">
      <c r="A80" s="21" t="s">
        <v>97</v>
      </c>
      <c r="B80" s="14">
        <f t="shared" si="2"/>
        <v>0</v>
      </c>
      <c r="C80" s="33" t="s">
        <v>69</v>
      </c>
      <c r="D80" s="59">
        <v>5</v>
      </c>
      <c r="E80" s="55">
        <v>166.7</v>
      </c>
    </row>
    <row r="81" spans="1:5" ht="24.75">
      <c r="A81" s="21" t="s">
        <v>98</v>
      </c>
      <c r="B81" s="14">
        <f t="shared" si="2"/>
        <v>0</v>
      </c>
      <c r="C81" s="33" t="s">
        <v>99</v>
      </c>
      <c r="D81" s="69">
        <v>97.66</v>
      </c>
      <c r="E81" s="49">
        <v>97.7</v>
      </c>
    </row>
    <row r="82" spans="1:5" ht="24.75">
      <c r="A82" s="70" t="s">
        <v>100</v>
      </c>
      <c r="B82" s="14">
        <f t="shared" si="2"/>
        <v>0</v>
      </c>
      <c r="C82" s="71" t="s">
        <v>101</v>
      </c>
      <c r="D82" s="42">
        <v>48542.2</v>
      </c>
      <c r="E82" s="49">
        <v>104.8</v>
      </c>
    </row>
    <row r="83" spans="1:5" ht="14.25">
      <c r="A83" s="72" t="s">
        <v>102</v>
      </c>
      <c r="B83" s="14">
        <f t="shared" si="2"/>
        <v>0</v>
      </c>
      <c r="C83" s="71" t="s">
        <v>101</v>
      </c>
      <c r="D83" s="42">
        <v>33083.5</v>
      </c>
      <c r="E83" s="49">
        <v>107.2</v>
      </c>
    </row>
    <row r="84" spans="1:5" ht="14.25">
      <c r="A84" s="73" t="s">
        <v>103</v>
      </c>
      <c r="B84" s="74">
        <f t="shared" si="2"/>
        <v>0</v>
      </c>
      <c r="C84" s="75" t="s">
        <v>101</v>
      </c>
      <c r="D84" s="42">
        <v>12431.2</v>
      </c>
      <c r="E84" s="49">
        <v>113.4</v>
      </c>
    </row>
    <row r="85" spans="1:5" ht="24.75">
      <c r="A85" s="76" t="s">
        <v>104</v>
      </c>
      <c r="B85" s="14">
        <f t="shared" si="2"/>
        <v>0</v>
      </c>
      <c r="C85" s="71" t="s">
        <v>101</v>
      </c>
      <c r="D85" s="42">
        <v>39042.3</v>
      </c>
      <c r="E85" s="49">
        <v>81.8</v>
      </c>
    </row>
    <row r="86" spans="1:5" ht="14.25">
      <c r="A86" s="76" t="s">
        <v>105</v>
      </c>
      <c r="B86" s="14">
        <f t="shared" si="2"/>
        <v>0</v>
      </c>
      <c r="C86" s="71" t="s">
        <v>101</v>
      </c>
      <c r="D86" s="77">
        <v>3501</v>
      </c>
      <c r="E86" s="49">
        <v>62.9</v>
      </c>
    </row>
    <row r="87" spans="1:5" ht="24.75">
      <c r="A87" s="72" t="s">
        <v>106</v>
      </c>
      <c r="B87" s="14">
        <f t="shared" si="2"/>
        <v>0</v>
      </c>
      <c r="C87" s="71" t="s">
        <v>101</v>
      </c>
      <c r="D87" s="42">
        <v>14583</v>
      </c>
      <c r="E87" s="49">
        <v>71</v>
      </c>
    </row>
    <row r="88" spans="1:5" ht="24.75">
      <c r="A88" s="78" t="s">
        <v>107</v>
      </c>
      <c r="B88" s="14">
        <f>TEXT(IF(C88="","",IF(B87="",IF(B85="",IF(B84="",B83+1,B84+1),B85+1),B87+1)),"000")</f>
        <v>0</v>
      </c>
      <c r="C88" s="71" t="s">
        <v>108</v>
      </c>
      <c r="D88" s="77">
        <v>222</v>
      </c>
      <c r="E88" s="49">
        <v>88.8</v>
      </c>
    </row>
    <row r="89" spans="1:5" ht="24.75">
      <c r="A89" s="21" t="s">
        <v>109</v>
      </c>
      <c r="B89" s="14">
        <f>TEXT(IF(C89="","",IF(B88="",IF(B87="",IF(B85="",B84+1,B85+1),B87+1),B88+1)),"000")</f>
        <v>0</v>
      </c>
      <c r="C89" s="33" t="s">
        <v>101</v>
      </c>
      <c r="D89" s="42">
        <v>2687.7</v>
      </c>
      <c r="E89" s="49">
        <v>82.9</v>
      </c>
    </row>
    <row r="90" spans="1:5" ht="24.75">
      <c r="A90" s="78" t="s">
        <v>110</v>
      </c>
      <c r="B90" s="14">
        <f>TEXT(IF(C90="","",IF(B89="",IF(B88="",IF(B87="",B85+1,B87+1),B88+1),B89+1)),"000")</f>
        <v>0</v>
      </c>
      <c r="C90" s="33" t="s">
        <v>11</v>
      </c>
      <c r="D90" s="77">
        <v>2992</v>
      </c>
      <c r="E90" s="49">
        <v>95.9</v>
      </c>
    </row>
    <row r="91" spans="1:5" ht="24.75">
      <c r="A91" s="78" t="s">
        <v>111</v>
      </c>
      <c r="B91" s="14">
        <f aca="true" t="shared" si="3" ref="B91:B100">TEXT(IF(C91="","",IF(B90="",IF(B89="",IF(B88="",B87+1,B88+1),B89+1),B90+1)),"000")</f>
        <v>0</v>
      </c>
      <c r="C91" s="71" t="s">
        <v>101</v>
      </c>
      <c r="D91" s="77">
        <v>29401.5</v>
      </c>
      <c r="E91" s="49">
        <v>76.4</v>
      </c>
    </row>
    <row r="92" spans="1:5" ht="24.75">
      <c r="A92" s="21" t="s">
        <v>112</v>
      </c>
      <c r="B92" s="14">
        <f t="shared" si="3"/>
        <v>0</v>
      </c>
      <c r="C92" s="33" t="s">
        <v>69</v>
      </c>
      <c r="D92" s="79"/>
      <c r="E92" s="80"/>
    </row>
    <row r="93" spans="1:5" ht="24.75">
      <c r="A93" s="21" t="s">
        <v>113</v>
      </c>
      <c r="B93" s="14">
        <f t="shared" si="3"/>
        <v>0</v>
      </c>
      <c r="C93" s="33" t="s">
        <v>69</v>
      </c>
      <c r="D93" s="48">
        <v>1</v>
      </c>
      <c r="E93" s="49">
        <v>100</v>
      </c>
    </row>
    <row r="94" spans="1:5" ht="30.75">
      <c r="A94" s="81" t="s">
        <v>114</v>
      </c>
      <c r="B94" s="14">
        <f t="shared" si="3"/>
        <v>0</v>
      </c>
      <c r="C94" s="82"/>
      <c r="D94" s="67"/>
      <c r="E94" s="68"/>
    </row>
    <row r="95" spans="1:5" ht="24.75" customHeight="1">
      <c r="A95" t="s">
        <v>115</v>
      </c>
      <c r="B95" s="14">
        <f t="shared" si="3"/>
        <v>0</v>
      </c>
      <c r="C95" s="33" t="s">
        <v>11</v>
      </c>
      <c r="D95" s="31">
        <v>10558</v>
      </c>
      <c r="E95" s="55">
        <v>103.8</v>
      </c>
    </row>
    <row r="96" spans="1:5" ht="47.25">
      <c r="A96" s="36" t="s">
        <v>116</v>
      </c>
      <c r="B96" s="14">
        <f t="shared" si="3"/>
        <v>0</v>
      </c>
      <c r="C96" s="33" t="s">
        <v>11</v>
      </c>
      <c r="D96" s="59">
        <v>64</v>
      </c>
      <c r="E96" s="55">
        <v>71</v>
      </c>
    </row>
    <row r="97" spans="1:5" ht="24.75">
      <c r="A97" s="36" t="s">
        <v>117</v>
      </c>
      <c r="B97" s="14">
        <f t="shared" si="3"/>
        <v>0</v>
      </c>
      <c r="C97" s="33" t="s">
        <v>99</v>
      </c>
      <c r="D97" s="44">
        <v>0.43</v>
      </c>
      <c r="E97" s="55">
        <v>69.3</v>
      </c>
    </row>
    <row r="98" spans="1:5" ht="48.75" customHeight="1">
      <c r="A98" t="s">
        <v>118</v>
      </c>
      <c r="B98" s="14">
        <f t="shared" si="3"/>
        <v>0</v>
      </c>
      <c r="C98" s="33" t="s">
        <v>119</v>
      </c>
      <c r="D98" s="83">
        <v>74989.9</v>
      </c>
      <c r="E98" s="55">
        <v>105.6</v>
      </c>
    </row>
    <row r="99" spans="1:5" ht="14.25">
      <c r="A99" s="36" t="s">
        <v>120</v>
      </c>
      <c r="B99" s="14">
        <f t="shared" si="3"/>
        <v>0</v>
      </c>
      <c r="C99" s="33" t="s">
        <v>11</v>
      </c>
      <c r="D99" s="48">
        <v>35</v>
      </c>
      <c r="E99" s="49">
        <v>74.5</v>
      </c>
    </row>
    <row r="100" spans="1:5" ht="14.25">
      <c r="A100" s="36" t="s">
        <v>121</v>
      </c>
      <c r="B100" s="14">
        <f t="shared" si="3"/>
        <v>0</v>
      </c>
      <c r="C100" s="33" t="s">
        <v>11</v>
      </c>
      <c r="D100" s="48">
        <v>3516</v>
      </c>
      <c r="E100" s="49">
        <v>99.7</v>
      </c>
    </row>
    <row r="101" spans="1:5" ht="14.25">
      <c r="A101" s="36" t="s">
        <v>122</v>
      </c>
      <c r="B101" s="14">
        <f>TEXT(IF(C101="","",IF(B100="",IF(#REF!="",IF(#REF!="",#REF!+1,#REF!+1),#REF!+1),B100+1)),"000")</f>
        <v>0</v>
      </c>
      <c r="C101" s="33"/>
      <c r="D101" s="48"/>
      <c r="E101" s="49"/>
    </row>
    <row r="102" spans="1:5" ht="14.25">
      <c r="A102" s="60" t="s">
        <v>123</v>
      </c>
      <c r="B102" s="14">
        <f>TEXT(IF(C102="","",IF(B101="",IF(B100="",IF(#REF!="",#REF!+1,#REF!+1),B100+1),B101+1)),"000")</f>
        <v>0</v>
      </c>
      <c r="C102" s="33" t="s">
        <v>11</v>
      </c>
      <c r="D102" s="48">
        <v>1305</v>
      </c>
      <c r="E102" s="49">
        <v>98.6</v>
      </c>
    </row>
    <row r="103" spans="1:5" ht="14.25">
      <c r="A103" s="60" t="s">
        <v>124</v>
      </c>
      <c r="B103" s="14">
        <f>TEXT(IF(C103="","",IF(B102="",IF(B101="",IF(B100="",#REF!+1,B100+1),B101+1),B102+1)),"000")</f>
        <v>0</v>
      </c>
      <c r="C103" s="33" t="s">
        <v>11</v>
      </c>
      <c r="D103" s="48">
        <v>2211</v>
      </c>
      <c r="E103" s="49">
        <v>100.4</v>
      </c>
    </row>
    <row r="104" spans="1:5" ht="24.75">
      <c r="A104" s="36" t="s">
        <v>125</v>
      </c>
      <c r="B104" s="14">
        <f aca="true" t="shared" si="4" ref="B104:B105">TEXT(IF(C104="","",IF(B103="",IF(B102="",IF(B101="",B100+1,B101+1),B102+1),B103+1)),"000")</f>
        <v>0</v>
      </c>
      <c r="C104" s="33" t="s">
        <v>11</v>
      </c>
      <c r="D104" s="48">
        <v>253</v>
      </c>
      <c r="E104" s="49">
        <v>76.7</v>
      </c>
    </row>
    <row r="105" spans="1:5" ht="36">
      <c r="A105" s="36" t="s">
        <v>126</v>
      </c>
      <c r="B105" s="14">
        <f t="shared" si="4"/>
        <v>0</v>
      </c>
      <c r="C105" s="33" t="s">
        <v>11</v>
      </c>
      <c r="D105" s="59">
        <v>2977</v>
      </c>
      <c r="E105" s="49">
        <v>119.4</v>
      </c>
    </row>
    <row r="106" spans="1:5" ht="24.75">
      <c r="A106" s="21" t="s">
        <v>127</v>
      </c>
      <c r="B106" s="14">
        <f>TEXT(IF(C106="","",IF(B105="",IF(#REF!="",IF(B104="",B103+1,B104+1),#REF!+1),B105+1)),"000")</f>
        <v>0</v>
      </c>
      <c r="C106" s="33" t="s">
        <v>11</v>
      </c>
      <c r="D106" s="59">
        <v>1579</v>
      </c>
      <c r="E106" s="84">
        <v>98.4</v>
      </c>
    </row>
    <row r="107" spans="1:5" ht="24.75">
      <c r="A107" s="21" t="s">
        <v>128</v>
      </c>
      <c r="B107" s="14">
        <f>TEXT(IF(C107="","",IF(B106="",IF(B105="",IF(#REF!="",B104+1,#REF!+1),B105+1),B106+1)),"000")</f>
        <v>0</v>
      </c>
      <c r="C107" s="33" t="s">
        <v>11</v>
      </c>
      <c r="D107" s="59">
        <v>1270</v>
      </c>
      <c r="E107" s="84">
        <v>99.8</v>
      </c>
    </row>
    <row r="108" spans="1:5" ht="69.75">
      <c r="A108" s="21" t="s">
        <v>129</v>
      </c>
      <c r="B108" s="14">
        <f>TEXT(IF(C108="","",IF(B107="",IF(B106="",IF(#REF!="",B105+1,#REF!+1),B106+1),B107+1)),"000")</f>
        <v>0</v>
      </c>
      <c r="C108" s="33" t="s">
        <v>130</v>
      </c>
      <c r="D108" s="59" t="s">
        <v>131</v>
      </c>
      <c r="E108" s="49">
        <v>100</v>
      </c>
    </row>
    <row r="109" spans="1:5" ht="24.75">
      <c r="A109" s="21" t="s">
        <v>132</v>
      </c>
      <c r="B109" s="14">
        <f>TEXT(IF(C109="","",IF(B108="",IF(B107="",IF(#REF!="",B106+1,#REF!+1),B107+1),B108+1)),"000")</f>
        <v>0</v>
      </c>
      <c r="C109" s="33" t="s">
        <v>130</v>
      </c>
      <c r="D109" s="85" t="s">
        <v>133</v>
      </c>
      <c r="E109" s="55">
        <v>100</v>
      </c>
    </row>
    <row r="110" spans="1:5" ht="14.25">
      <c r="A110" s="21" t="s">
        <v>134</v>
      </c>
      <c r="B110" s="14">
        <f>TEXT(IF(C110="","",IF(B109="",IF(#REF!="",IF(B108="",#REF!+1,B108+1),#REF!+1),B109+1)),"000")</f>
        <v>0</v>
      </c>
      <c r="C110" s="33"/>
      <c r="D110" s="86"/>
      <c r="E110" s="55"/>
    </row>
    <row r="111" spans="1:5" ht="14.25">
      <c r="A111" s="60" t="s">
        <v>135</v>
      </c>
      <c r="B111" s="14">
        <f>TEXT(IF(C111="","",IF(B110="",IF(B109="",IF(#REF!="",B108+1,#REF!+1),B109+1),B110+1)),"000")</f>
        <v>0</v>
      </c>
      <c r="C111" s="33" t="s">
        <v>130</v>
      </c>
      <c r="D111" s="85" t="s">
        <v>136</v>
      </c>
      <c r="E111" s="55">
        <v>100</v>
      </c>
    </row>
    <row r="112" spans="1:5" ht="24.75">
      <c r="A112" s="60" t="s">
        <v>137</v>
      </c>
      <c r="B112" s="14">
        <f>TEXT(IF(C112="","",IF(B111="",IF(B110="",IF(B109="",#REF!+1,B109+1),B110+1),B111+1)),"000")</f>
        <v>0</v>
      </c>
      <c r="C112" s="33" t="s">
        <v>130</v>
      </c>
      <c r="D112" s="85" t="s">
        <v>138</v>
      </c>
      <c r="E112" s="55">
        <v>100</v>
      </c>
    </row>
    <row r="113" spans="1:5" ht="24.75">
      <c r="A113" s="87" t="s">
        <v>139</v>
      </c>
      <c r="B113" s="14">
        <f>TEXT(IF(C113="","",IF(#REF!="",IF(#REF!="",IF(#REF!="",#REF!+1,#REF!+1),#REF!+1),#REF!+1)),"000")</f>
        <v>0</v>
      </c>
      <c r="C113" s="33"/>
      <c r="D113" s="88" t="s">
        <v>140</v>
      </c>
      <c r="E113" s="88" t="s">
        <v>141</v>
      </c>
    </row>
    <row r="114" spans="1:5" ht="36">
      <c r="A114" s="21" t="s">
        <v>142</v>
      </c>
      <c r="B114" s="14">
        <f>TEXT(IF(C114="","",IF(B113="",IF(B112="",IF(B111="",#REF!+1,B111+1),B112+1),B113+1)),"000")</f>
        <v>0</v>
      </c>
      <c r="C114" s="33" t="s">
        <v>99</v>
      </c>
      <c r="D114" s="67" t="s">
        <v>143</v>
      </c>
      <c r="E114" s="89">
        <v>50</v>
      </c>
    </row>
    <row r="115" spans="1:5" ht="47.25">
      <c r="A115" s="21" t="s">
        <v>144</v>
      </c>
      <c r="B115" s="14">
        <f>TEXT(IF(C115="","",IF(B114="",IF(B113="",IF(#REF!="",#REF!+1,#REF!+1),B113+1),B114+1)),"000")</f>
        <v>0</v>
      </c>
      <c r="C115" s="33" t="s">
        <v>99</v>
      </c>
      <c r="D115" s="67" t="s">
        <v>143</v>
      </c>
      <c r="E115" s="90"/>
    </row>
    <row r="116" spans="1:5" ht="24.75">
      <c r="A116" s="21" t="s">
        <v>145</v>
      </c>
      <c r="B116" s="14">
        <f>TEXT(IF(C116="","",IF(B115="",IF(B114="",IF(B113="",#REF!+1,B113+1),B114+1),B115+1)),"000")</f>
        <v>0</v>
      </c>
      <c r="C116" s="33" t="s">
        <v>93</v>
      </c>
      <c r="D116" s="91">
        <v>298721.4</v>
      </c>
      <c r="E116" s="92">
        <v>153903</v>
      </c>
    </row>
    <row r="117" spans="1:5" ht="14.25">
      <c r="A117" s="21" t="s">
        <v>146</v>
      </c>
      <c r="B117" s="14">
        <f aca="true" t="shared" si="5" ref="B117:B122">TEXT(IF(C117="","",IF(B116="",IF(B115="",IF(B114="",B113+1,B114+1),B115+1),B116+1)),"000")</f>
        <v>0</v>
      </c>
      <c r="C117" s="33" t="s">
        <v>93</v>
      </c>
      <c r="D117" s="93">
        <v>7817208</v>
      </c>
      <c r="E117" s="94">
        <v>1221696</v>
      </c>
    </row>
    <row r="118" spans="1:5" ht="24.75">
      <c r="A118" s="21" t="s">
        <v>147</v>
      </c>
      <c r="B118" s="14">
        <f t="shared" si="5"/>
        <v>0</v>
      </c>
      <c r="C118" s="33" t="s">
        <v>93</v>
      </c>
      <c r="D118" s="93">
        <v>7390359</v>
      </c>
      <c r="E118" s="94">
        <v>1064066.1</v>
      </c>
    </row>
    <row r="119" spans="1:5" ht="36">
      <c r="A119" s="21" t="s">
        <v>148</v>
      </c>
      <c r="B119" s="14">
        <f t="shared" si="5"/>
        <v>0</v>
      </c>
      <c r="C119" s="95" t="s">
        <v>93</v>
      </c>
      <c r="D119" s="93">
        <v>499687.4</v>
      </c>
      <c r="E119" s="94">
        <v>275630</v>
      </c>
    </row>
    <row r="120" spans="1:5" ht="16.5">
      <c r="A120" s="96" t="s">
        <v>149</v>
      </c>
      <c r="B120" s="14">
        <f t="shared" si="5"/>
        <v>0</v>
      </c>
      <c r="C120" s="97"/>
      <c r="D120" s="98"/>
      <c r="E120" s="99"/>
    </row>
    <row r="121" spans="1:5" ht="36">
      <c r="A121" s="100" t="s">
        <v>150</v>
      </c>
      <c r="B121" s="14">
        <f t="shared" si="5"/>
        <v>0</v>
      </c>
      <c r="C121" s="101" t="s">
        <v>151</v>
      </c>
      <c r="D121" s="102">
        <v>8.7</v>
      </c>
      <c r="E121" s="103">
        <v>32</v>
      </c>
    </row>
    <row r="122" spans="1:5" ht="47.25">
      <c r="A122" s="100" t="s">
        <v>152</v>
      </c>
      <c r="B122" s="14">
        <f t="shared" si="5"/>
        <v>0</v>
      </c>
      <c r="C122" s="101" t="s">
        <v>153</v>
      </c>
      <c r="D122" s="102">
        <v>0.31</v>
      </c>
      <c r="E122" s="103">
        <v>83.8</v>
      </c>
    </row>
  </sheetData>
  <sheetProtection selectLockedCells="1" selectUnlockedCells="1"/>
  <mergeCells count="5">
    <mergeCell ref="A1:E1"/>
    <mergeCell ref="A2:E2"/>
    <mergeCell ref="A3:E3"/>
    <mergeCell ref="A4:E4"/>
    <mergeCell ref="A5:E5"/>
  </mergeCells>
  <printOptions/>
  <pageMargins left="0.7875" right="0.7875" top="0.7875" bottom="0.9541666666666666" header="0.5118055555555555" footer="0.7875"/>
  <pageSetup horizontalDpi="300" verticalDpi="300" orientation="portrait" paperSize="9" scale="80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2018-07-30T12:00:28Z</cp:lastPrinted>
  <dcterms:modified xsi:type="dcterms:W3CDTF">2018-07-31T09:40:12Z</dcterms:modified>
  <cp:category/>
  <cp:version/>
  <cp:contentType/>
  <cp:contentStatus/>
  <cp:revision>25</cp:revision>
</cp:coreProperties>
</file>